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425"/>
  </bookViews>
  <sheets>
    <sheet name="Лист1" sheetId="1" r:id="rId1"/>
  </sheets>
  <definedNames>
    <definedName name="_xlnm._FilterDatabase" localSheetId="0" hidden="1">Лист1!$A$14:$M$74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5" i="1" l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J45" i="1"/>
  <c r="I45" i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G21" i="1"/>
  <c r="I17" i="1"/>
  <c r="J17" i="1" s="1"/>
  <c r="I16" i="1"/>
  <c r="J16" i="1" s="1"/>
  <c r="J21" i="1" l="1"/>
  <c r="I21" i="1"/>
  <c r="I76" i="1"/>
  <c r="J23" i="1"/>
  <c r="J76" i="1" s="1"/>
  <c r="J77" i="1" l="1"/>
  <c r="I77" i="1"/>
</calcChain>
</file>

<file path=xl/sharedStrings.xml><?xml version="1.0" encoding="utf-8"?>
<sst xmlns="http://schemas.openxmlformats.org/spreadsheetml/2006/main" count="485" uniqueCount="110">
  <si>
    <t>№</t>
  </si>
  <si>
    <t>Элемент затрат</t>
  </si>
  <si>
    <t>Укрупненная группировка номенклатурных позиций</t>
  </si>
  <si>
    <t>Вид закупки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</si>
  <si>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</si>
  <si>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</si>
  <si>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</si>
  <si>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</si>
  <si>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Товары:</t>
  </si>
  <si>
    <t>Услуги:</t>
  </si>
  <si>
    <t>Наименование закупаемых ТРУ             (по SAP)</t>
  </si>
  <si>
    <t>Краткая характеристика ТРУ (по SAP)</t>
  </si>
  <si>
    <t>Единица измерения ТРУ</t>
  </si>
  <si>
    <t>КАТО Место поставки товара, выполнения работ, оказания услуг</t>
  </si>
  <si>
    <t>Наименование Филиала</t>
  </si>
  <si>
    <t>Итого по товарам:</t>
  </si>
  <si>
    <t>Итого по услугам:</t>
  </si>
  <si>
    <t>ВСЕГО:</t>
  </si>
  <si>
    <t>Услуги</t>
  </si>
  <si>
    <t>ОРУ сторонние</t>
  </si>
  <si>
    <t>Департамент индикативного планирования эксплуатационной работы (ГПЭП)</t>
  </si>
  <si>
    <t>Услуги по предоставлению в пользование железнодорожной линии/сети и объектов железнодорожной инфраструктуры</t>
  </si>
  <si>
    <t xml:space="preserve">Услуги по предоставлению в пользование  железнодорожной линии/сети и объектов железнодорожной инфраструктуры и организации пропуска по ней  </t>
  </si>
  <si>
    <t>вагоно-километр</t>
  </si>
  <si>
    <t>Услуги МЖС</t>
  </si>
  <si>
    <t>Услуги по предоставлению в пользование  железнодорожной линии/сети и объектов железнодорожной инфраструктуры и организации пропуска по ней  </t>
  </si>
  <si>
    <t>тонно-километр</t>
  </si>
  <si>
    <t>2024 год</t>
  </si>
  <si>
    <t>Служба нормирования и контроля ТЭР</t>
  </si>
  <si>
    <t>Услуги по передаче/распределению электроэнергии</t>
  </si>
  <si>
    <t>110000000 Акмолинский регион, 150000000 Актюбинский регион, 190000000 Алматинский регион, 630000000 Восточно-Казахстанский регион, 310000000 Жамбылский регион,350000000 Жезказганский регион,350000000 Карагандинский регион,111010000 Кокшетауский регион,390000000 Костанайский регион,430000000 Кызылординский регион,550000000 Павлодарский регион,190000000 Талдыкорганский регион,610000000 Южно-Казахстанский регион,230000000 Атырауский регион,270000000 Западно-Казахстанский регион,470000000 Мангистауский регион</t>
  </si>
  <si>
    <t>Киловатт-час</t>
  </si>
  <si>
    <t>Электроэнергия</t>
  </si>
  <si>
    <t>110000000 Акмолинский регион</t>
  </si>
  <si>
    <t>630000000 Восточно-Казахстанский регион</t>
  </si>
  <si>
    <t>190000000 Алматинский регион</t>
  </si>
  <si>
    <t>350000000 Карагандинский регион</t>
  </si>
  <si>
    <t>430000000 Кызылординский регион</t>
  </si>
  <si>
    <t>470000000 Мангистауский регион</t>
  </si>
  <si>
    <t>310000000 Жамбылский регион</t>
  </si>
  <si>
    <t>111010000 Кокшетауский регион</t>
  </si>
  <si>
    <t>610000000 Южно-Казахстанский регион</t>
  </si>
  <si>
    <t>150000000 Актюбинский регион</t>
  </si>
  <si>
    <t>550000000 Павлодарский регион</t>
  </si>
  <si>
    <t>Костанайский регион</t>
  </si>
  <si>
    <t>Талдыкорганскаий регион</t>
  </si>
  <si>
    <t>Актюбинский регион</t>
  </si>
  <si>
    <t>390000000 Костанайский регион</t>
  </si>
  <si>
    <t>230000000 Атырауский регион</t>
  </si>
  <si>
    <t>Филиал ТОО «КТЖ-Грузовые перевозки»- «Илецк»</t>
  </si>
  <si>
    <t>для собственного потребления</t>
  </si>
  <si>
    <t>999999999  461504 Оренбургская область. г. Соль-Илецк, улица Вокзальная б/н</t>
  </si>
  <si>
    <t>214 Киловатт</t>
  </si>
  <si>
    <t>Услуги телекоммуникационные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</si>
  <si>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</si>
  <si>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месяц</t>
  </si>
  <si>
    <t>Услуги связи</t>
  </si>
  <si>
    <t>Материалы</t>
  </si>
  <si>
    <t>999999999 РФ,  Сатовская обл. РП Озинки, ул. Майрова10/1</t>
  </si>
  <si>
    <t>630000000 Восточно-Казахстанская область Республики Казахстан</t>
  </si>
  <si>
    <t xml:space="preserve">Перечень исключений товаров, работ и услуг на 2024 год по ТОО "КТЖ-Грузовые перевозки" </t>
  </si>
  <si>
    <t xml:space="preserve">купля-продажи электрической энергии </t>
  </si>
  <si>
    <t xml:space="preserve">Товары </t>
  </si>
  <si>
    <t xml:space="preserve">купля продажа балансирующей электрической энергии </t>
  </si>
  <si>
    <t>оказание услуги по обеспечению готовности электрической мощности к несению нагрузки</t>
  </si>
  <si>
    <t>Филиал ТОО "КТЖ-Грузовые перевозки"-"Батыс"</t>
  </si>
  <si>
    <t xml:space="preserve">Услуги домов/баз/лагерей для отдыха </t>
  </si>
  <si>
    <t>Услуги домов/баз/лагерей для отдыха</t>
  </si>
  <si>
    <t>999999999, РФ, ст.Озинки, ул.Майорова, 6</t>
  </si>
  <si>
    <t>койко-место</t>
  </si>
  <si>
    <t>Прочие услуги</t>
  </si>
  <si>
    <t>филиал ТОО "КТЖ-Грузовые перевозки"-"Костанайское отделение ГП"</t>
  </si>
  <si>
    <t>Услуги по предоставлению контроля технического состояния локомотивов в горячем состоянии и его охрана</t>
  </si>
  <si>
    <t>Услуги по прогреву локомотивов</t>
  </si>
  <si>
    <t>999999999 Челябинская  обл., г.Карталы, ул. Станционная,2</t>
  </si>
  <si>
    <t>лок.час</t>
  </si>
  <si>
    <t xml:space="preserve">ОРУ сторонние </t>
  </si>
  <si>
    <t>Филиал ТОО "КТЖ - Грузовые перевозки" - "Павлодарское отделение ГП"</t>
  </si>
  <si>
    <t>999999999 РФ, ст.Кулунда, ул.Целинная, 18</t>
  </si>
  <si>
    <t>999999999 РФ, ст. Кулунда, ул.МПС, 30</t>
  </si>
  <si>
    <t>лок-час</t>
  </si>
  <si>
    <t>филиал ТОО «КТЖ-Грузовые перевозки»- «Илецк»</t>
  </si>
  <si>
    <t>Услуги по удалению опасных отходов/имущества/материалов</t>
  </si>
  <si>
    <t>Услуга по сбору и транспортированию для передачи на обезвреживание одной штуки ртутьсодержащей лампы ЛБ</t>
  </si>
  <si>
    <t>999999999 461504 Оренбургская область. г. Соль-Илецк, улица Вокзальная б/н </t>
  </si>
  <si>
    <t>796 Штука</t>
  </si>
  <si>
    <t>Охрана труда (природоохранные мероприятия)</t>
  </si>
  <si>
    <t>Услуга по сбору и транспортированию для передачи на обезвреживание одной штуки ртутьсодержащей лампы ДРЛ</t>
  </si>
  <si>
    <t>Услуги по предсменному (предрейсовому)/ послесменному (послерейсовому) медицинскому осмотру персонала</t>
  </si>
  <si>
    <t>Предрейсовый  медицинский осмотр  , прохождение медицинского осмотра перед поездной и маневровой работы ст. Кулунда РФ</t>
  </si>
  <si>
    <t>999999999 Алтайский край, Кулундинский район, ст. Кулунда</t>
  </si>
  <si>
    <t>чел</t>
  </si>
  <si>
    <t>Прочие</t>
  </si>
  <si>
    <t>Медицинские услуги</t>
  </si>
  <si>
    <t>Послерейсовый  медицинский осмотр, пПрохождение медицинского осмотра после  поездной и маневровой работы ст. Кулунда РФ</t>
  </si>
  <si>
    <t>койко мест</t>
  </si>
  <si>
    <t>ОРУ сторонние (п.123)</t>
  </si>
  <si>
    <t>ОРУ сторонние (п.125)</t>
  </si>
  <si>
    <t>Челябинская  обл.,г.Карталы, ул. Станционная,2</t>
  </si>
  <si>
    <t>филиал ТОО "КТЖ-Грузовые перевозки"-"Актобинское отделение ГП"</t>
  </si>
  <si>
    <t>РФ Оренбургская область, г.Орск, ул.Узловая д.8</t>
  </si>
  <si>
    <t>РФ Оренбургская область, г.Орск, ул.Узловая д.6</t>
  </si>
  <si>
    <t>5 Т</t>
  </si>
  <si>
    <t>Атырауское отделение ГП филиала ТОО "КТЖ-Грузовые перевозки"</t>
  </si>
  <si>
    <t>Газ природный</t>
  </si>
  <si>
    <t>газообразный</t>
  </si>
  <si>
    <t xml:space="preserve">230000000 Атырауская область, Макатский район, ст.Макат, ул.Л.Шахатова, 56 </t>
  </si>
  <si>
    <t>114 Тысяча метров кубических</t>
  </si>
  <si>
    <t>Топливо</t>
  </si>
  <si>
    <t>газ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</si>
</sst>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\ _₸_-;\-* #,##0.00\ _₸_-;_-* &quot;-&quot;??\ _₸_-;_-@_-"/>
    <numFmt numFmtId="165" formatCode="0;[Red]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0" fontId="6" fillId="0" borderId="0"/>
  </cellStyleXfs>
  <cellXfs count="4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4" applyNumberFormat="1" applyFont="1" applyFill="1" applyBorder="1" applyAlignment="1" applyProtection="1">
      <alignment horizontal="center" vertical="center" wrapText="1"/>
      <protection locked="0"/>
    </xf>
    <xf numFmtId="43" fontId="4" fillId="2" borderId="6" xfId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3" fontId="10" fillId="2" borderId="6" xfId="1" applyFont="1" applyFill="1" applyBorder="1" applyAlignment="1">
      <alignment horizontal="center" vertical="center" wrapText="1"/>
    </xf>
    <xf numFmtId="43" fontId="10" fillId="2" borderId="6" xfId="6" applyFont="1" applyFill="1" applyBorder="1" applyAlignment="1" applyProtection="1">
      <alignment horizontal="center" vertical="center" wrapText="1"/>
      <protection locked="0"/>
    </xf>
    <xf numFmtId="43" fontId="10" fillId="2" borderId="6" xfId="7" applyNumberFormat="1" applyFont="1" applyFill="1" applyBorder="1" applyAlignment="1">
      <alignment horizontal="center" vertical="center" wrapText="1"/>
    </xf>
    <xf numFmtId="43" fontId="10" fillId="2" borderId="6" xfId="7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3" fillId="2" borderId="7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5" fontId="10" fillId="2" borderId="6" xfId="5" applyNumberFormat="1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>
      <alignment horizontal="center" vertical="center"/>
    </xf>
  </cellXfs>
  <cellStyles count="8">
    <cellStyle name="Обычный" xfId="0" builtinId="0"/>
    <cellStyle name="Обычный 10" xfId="4"/>
    <cellStyle name="Обычный 10 7" xfId="7"/>
    <cellStyle name="Обычный 2" xfId="5"/>
    <cellStyle name="Обычный 8" xfId="2"/>
    <cellStyle name="Финансовый" xfId="1" builtinId="3"/>
    <cellStyle name="Финансовый 11" xfId="3"/>
    <cellStyle name="Финансовый 3 9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topLeftCell="A9" zoomScale="70" zoomScaleNormal="70" workbookViewId="0">
      <selection activeCell="C10" sqref="C10"/>
    </sheetView>
  </sheetViews>
  <sheetFormatPr defaultColWidth="9.140625" defaultRowHeight="20.100000000000001" customHeight="1" x14ac:dyDescent="0.25"/>
  <cols>
    <col min="1" max="1" width="12.5703125" style="1" customWidth="1"/>
    <col min="2" max="2" width="13.7109375" style="1" customWidth="1"/>
    <col min="3" max="3" width="27" style="1" customWidth="1"/>
    <col min="4" max="4" width="31.42578125" style="1" customWidth="1"/>
    <col min="5" max="5" width="25" style="1" customWidth="1"/>
    <col min="6" max="6" width="8.28515625" style="7" customWidth="1"/>
    <col min="7" max="7" width="18" style="7" customWidth="1"/>
    <col min="8" max="8" width="17.7109375" style="7" customWidth="1"/>
    <col min="9" max="9" width="22.28515625" style="1" customWidth="1"/>
    <col min="10" max="10" width="22.42578125" style="1" customWidth="1"/>
    <col min="11" max="11" width="16.28515625" style="1" customWidth="1"/>
    <col min="12" max="12" width="15.85546875" style="1" customWidth="1"/>
    <col min="13" max="16384" width="9.140625" style="1"/>
  </cols>
  <sheetData>
    <row r="1" spans="1:13" ht="20.100000000000001" hidden="1" customHeight="1" x14ac:dyDescent="0.25">
      <c r="I1" s="42"/>
      <c r="J1" s="42"/>
    </row>
    <row r="2" spans="1:13" ht="20.100000000000001" hidden="1" customHeight="1" x14ac:dyDescent="0.25">
      <c r="I2" s="43"/>
      <c r="J2" s="43"/>
    </row>
    <row r="3" spans="1:13" ht="20.100000000000001" hidden="1" customHeight="1" x14ac:dyDescent="0.25">
      <c r="I3" s="43"/>
      <c r="J3" s="43"/>
    </row>
    <row r="4" spans="1:13" ht="20.100000000000001" hidden="1" customHeight="1" x14ac:dyDescent="0.25">
      <c r="I4" s="43"/>
      <c r="J4" s="43"/>
    </row>
    <row r="5" spans="1:13" ht="20.100000000000001" hidden="1" customHeight="1" x14ac:dyDescent="0.25">
      <c r="I5" s="43"/>
      <c r="J5" s="43"/>
    </row>
    <row r="6" spans="1:13" ht="20.100000000000001" hidden="1" customHeight="1" x14ac:dyDescent="0.25">
      <c r="I6" s="43"/>
      <c r="J6" s="43"/>
    </row>
    <row r="7" spans="1:13" s="23" customFormat="1" ht="20.100000000000001" hidden="1" customHeight="1" x14ac:dyDescent="0.25">
      <c r="F7" s="7"/>
      <c r="G7" s="7"/>
      <c r="H7" s="7"/>
      <c r="I7" s="43"/>
      <c r="J7" s="43"/>
    </row>
    <row r="8" spans="1:13" ht="20.100000000000001" hidden="1" customHeight="1" x14ac:dyDescent="0.25">
      <c r="I8" s="15"/>
      <c r="J8" s="15"/>
      <c r="K8" s="15"/>
    </row>
    <row r="9" spans="1:13" ht="20.100000000000001" customHeight="1" x14ac:dyDescent="0.25">
      <c r="I9" s="14"/>
      <c r="J9" s="14"/>
      <c r="K9" s="15"/>
    </row>
    <row r="10" spans="1:13" ht="20.100000000000001" customHeight="1" x14ac:dyDescent="0.25">
      <c r="D10" s="16"/>
      <c r="E10" s="16"/>
      <c r="F10" s="22"/>
      <c r="G10" s="22" t="s">
        <v>60</v>
      </c>
      <c r="H10" s="22"/>
      <c r="I10" s="17"/>
      <c r="J10" s="15"/>
    </row>
    <row r="11" spans="1:13" s="5" customFormat="1" ht="20.100000000000001" customHeight="1" x14ac:dyDescent="0.25">
      <c r="A11" s="31" t="s">
        <v>0</v>
      </c>
      <c r="B11" s="31" t="s">
        <v>14</v>
      </c>
      <c r="C11" s="31" t="s">
        <v>10</v>
      </c>
      <c r="D11" s="31" t="s">
        <v>11</v>
      </c>
      <c r="E11" s="31" t="s">
        <v>13</v>
      </c>
      <c r="F11" s="34" t="s">
        <v>12</v>
      </c>
      <c r="G11" s="38" t="s">
        <v>27</v>
      </c>
      <c r="H11" s="39"/>
      <c r="I11" s="39"/>
      <c r="J11" s="40"/>
      <c r="K11" s="31" t="s">
        <v>1</v>
      </c>
      <c r="L11" s="31" t="s">
        <v>2</v>
      </c>
      <c r="M11" s="31" t="s">
        <v>3</v>
      </c>
    </row>
    <row r="12" spans="1:13" s="5" customFormat="1" ht="20.100000000000001" customHeight="1" x14ac:dyDescent="0.25">
      <c r="A12" s="32"/>
      <c r="B12" s="32"/>
      <c r="C12" s="32"/>
      <c r="D12" s="32"/>
      <c r="E12" s="32"/>
      <c r="F12" s="41"/>
      <c r="G12" s="34" t="s">
        <v>4</v>
      </c>
      <c r="H12" s="34" t="s">
        <v>5</v>
      </c>
      <c r="I12" s="36" t="s">
        <v>6</v>
      </c>
      <c r="J12" s="36" t="s">
        <v>7</v>
      </c>
      <c r="K12" s="32"/>
      <c r="L12" s="32"/>
      <c r="M12" s="32"/>
    </row>
    <row r="13" spans="1:13" s="5" customFormat="1" ht="20.100000000000001" customHeight="1" x14ac:dyDescent="0.25">
      <c r="A13" s="33"/>
      <c r="B13" s="33"/>
      <c r="C13" s="33"/>
      <c r="D13" s="33"/>
      <c r="E13" s="33"/>
      <c r="F13" s="35"/>
      <c r="G13" s="35"/>
      <c r="H13" s="35"/>
      <c r="I13" s="37"/>
      <c r="J13" s="37"/>
      <c r="K13" s="33"/>
      <c r="L13" s="33"/>
      <c r="M13" s="33"/>
    </row>
    <row r="14" spans="1:13" s="5" customFormat="1" ht="20.100000000000001" customHeight="1" x14ac:dyDescent="0.25">
      <c r="A14" s="3">
        <v>1</v>
      </c>
      <c r="B14" s="3">
        <v>2</v>
      </c>
      <c r="C14" s="3">
        <v>3</v>
      </c>
      <c r="D14" s="3">
        <v>4</v>
      </c>
      <c r="E14" s="3">
        <v>5</v>
      </c>
      <c r="F14" s="3">
        <v>6</v>
      </c>
      <c r="G14" s="3">
        <v>7</v>
      </c>
      <c r="H14" s="3">
        <v>8</v>
      </c>
      <c r="I14" s="3">
        <v>9</v>
      </c>
      <c r="J14" s="3">
        <v>10</v>
      </c>
      <c r="K14" s="3">
        <v>11</v>
      </c>
      <c r="L14" s="3">
        <v>12</v>
      </c>
      <c r="M14" s="3">
        <v>13</v>
      </c>
    </row>
    <row r="15" spans="1:13" s="7" customFormat="1" ht="20.100000000000001" customHeight="1" x14ac:dyDescent="0.25">
      <c r="A15" s="3" t="s">
        <v>8</v>
      </c>
      <c r="B15" s="3"/>
      <c r="C15" s="3"/>
      <c r="D15" s="3"/>
      <c r="E15" s="3"/>
      <c r="F15" s="3"/>
      <c r="G15" s="3"/>
      <c r="H15" s="3"/>
      <c r="I15" s="4"/>
      <c r="J15" s="4"/>
      <c r="K15" s="3"/>
      <c r="L15" s="3"/>
      <c r="M15" s="3"/>
    </row>
    <row r="16" spans="1:13" s="7" customFormat="1" ht="20.100000000000001" customHeight="1" x14ac:dyDescent="0.25">
      <c r="A16" s="6">
        <v>1</v>
      </c>
      <c r="B16" s="6" t="s">
        <v>49</v>
      </c>
      <c r="C16" s="6" t="s">
        <v>32</v>
      </c>
      <c r="D16" s="6" t="s">
        <v>50</v>
      </c>
      <c r="E16" s="6" t="s">
        <v>51</v>
      </c>
      <c r="F16" s="6" t="s">
        <v>52</v>
      </c>
      <c r="G16" s="11">
        <v>1450167</v>
      </c>
      <c r="H16" s="11">
        <v>36.36</v>
      </c>
      <c r="I16" s="11">
        <f>G16*H16</f>
        <v>52728072.119999997</v>
      </c>
      <c r="J16" s="11">
        <f>I16*1.12</f>
        <v>59055440.774400003</v>
      </c>
      <c r="K16" s="12" t="s">
        <v>57</v>
      </c>
      <c r="L16" s="12" t="s">
        <v>32</v>
      </c>
      <c r="M16" s="12" t="s">
        <v>62</v>
      </c>
    </row>
    <row r="17" spans="1:13" s="7" customFormat="1" ht="20.100000000000001" customHeight="1" x14ac:dyDescent="0.25">
      <c r="A17" s="6">
        <v>2</v>
      </c>
      <c r="B17" s="6" t="s">
        <v>49</v>
      </c>
      <c r="C17" s="6" t="s">
        <v>32</v>
      </c>
      <c r="D17" s="6" t="s">
        <v>50</v>
      </c>
      <c r="E17" s="6" t="s">
        <v>58</v>
      </c>
      <c r="F17" s="6" t="s">
        <v>52</v>
      </c>
      <c r="G17" s="11">
        <v>6000</v>
      </c>
      <c r="H17" s="11">
        <v>36.36</v>
      </c>
      <c r="I17" s="11">
        <f>G17*H17</f>
        <v>218160</v>
      </c>
      <c r="J17" s="11">
        <f>I17*1.12</f>
        <v>244339.20000000001</v>
      </c>
      <c r="K17" s="12" t="s">
        <v>57</v>
      </c>
      <c r="L17" s="12" t="s">
        <v>32</v>
      </c>
      <c r="M17" s="12" t="s">
        <v>62</v>
      </c>
    </row>
    <row r="18" spans="1:13" s="7" customFormat="1" ht="20.100000000000001" customHeight="1" x14ac:dyDescent="0.25">
      <c r="A18" s="6">
        <v>3</v>
      </c>
      <c r="B18" s="6" t="s">
        <v>28</v>
      </c>
      <c r="C18" s="6" t="s">
        <v>61</v>
      </c>
      <c r="D18" s="6" t="s">
        <v>61</v>
      </c>
      <c r="E18" s="6" t="s">
        <v>30</v>
      </c>
      <c r="F18" s="6" t="s">
        <v>31</v>
      </c>
      <c r="G18" s="11">
        <v>2845103951</v>
      </c>
      <c r="H18" s="11">
        <v>13.78</v>
      </c>
      <c r="I18" s="11">
        <v>39205532444.779999</v>
      </c>
      <c r="J18" s="11">
        <v>43910196338.153603</v>
      </c>
      <c r="K18" s="12" t="s">
        <v>32</v>
      </c>
      <c r="L18" s="12" t="s">
        <v>32</v>
      </c>
      <c r="M18" s="12" t="s">
        <v>62</v>
      </c>
    </row>
    <row r="19" spans="1:13" s="5" customFormat="1" ht="20.100000000000001" customHeight="1" x14ac:dyDescent="0.25">
      <c r="A19" s="6">
        <v>4</v>
      </c>
      <c r="B19" s="6" t="s">
        <v>28</v>
      </c>
      <c r="C19" s="6" t="s">
        <v>63</v>
      </c>
      <c r="D19" s="6" t="s">
        <v>63</v>
      </c>
      <c r="E19" s="6" t="s">
        <v>30</v>
      </c>
      <c r="F19" s="6" t="s">
        <v>31</v>
      </c>
      <c r="G19" s="11">
        <v>98279184</v>
      </c>
      <c r="H19" s="11">
        <v>19.946000000000002</v>
      </c>
      <c r="I19" s="11">
        <v>1960276604.0640001</v>
      </c>
      <c r="J19" s="11">
        <v>2195509796.5516806</v>
      </c>
      <c r="K19" s="12" t="s">
        <v>32</v>
      </c>
      <c r="L19" s="12" t="s">
        <v>32</v>
      </c>
      <c r="M19" s="12" t="s">
        <v>62</v>
      </c>
    </row>
    <row r="20" spans="1:13" s="25" customFormat="1" ht="20.100000000000001" customHeight="1" x14ac:dyDescent="0.25">
      <c r="A20" s="6" t="s">
        <v>102</v>
      </c>
      <c r="B20" s="6" t="s">
        <v>103</v>
      </c>
      <c r="C20" s="6" t="s">
        <v>104</v>
      </c>
      <c r="D20" s="6" t="s">
        <v>105</v>
      </c>
      <c r="E20" s="6" t="s">
        <v>106</v>
      </c>
      <c r="F20" s="6" t="s">
        <v>107</v>
      </c>
      <c r="G20" s="11">
        <v>154.114</v>
      </c>
      <c r="H20" s="11">
        <v>18001.490000000002</v>
      </c>
      <c r="I20" s="11">
        <v>2774281.6298600002</v>
      </c>
      <c r="J20" s="11">
        <v>3107195.4254432004</v>
      </c>
      <c r="K20" s="12" t="s">
        <v>108</v>
      </c>
      <c r="L20" s="12" t="s">
        <v>109</v>
      </c>
      <c r="M20" s="12" t="s">
        <v>62</v>
      </c>
    </row>
    <row r="21" spans="1:13" s="7" customFormat="1" ht="20.100000000000001" customHeight="1" x14ac:dyDescent="0.25">
      <c r="A21" s="3" t="s">
        <v>15</v>
      </c>
      <c r="B21" s="3"/>
      <c r="C21" s="3"/>
      <c r="D21" s="3"/>
      <c r="E21" s="3"/>
      <c r="F21" s="3"/>
      <c r="G21" s="4">
        <f>SUM(G16:G19)</f>
        <v>2944839302</v>
      </c>
      <c r="H21" s="44"/>
      <c r="I21" s="4">
        <f>SUM(I16:I20)</f>
        <v>41221529562.593864</v>
      </c>
      <c r="J21" s="4">
        <f>SUM(J16:J20)</f>
        <v>46168113110.105133</v>
      </c>
      <c r="K21" s="4"/>
      <c r="L21" s="3"/>
      <c r="M21" s="3"/>
    </row>
    <row r="22" spans="1:13" s="7" customFormat="1" ht="20.100000000000001" customHeight="1" x14ac:dyDescent="0.25">
      <c r="A22" s="3" t="s">
        <v>9</v>
      </c>
      <c r="B22" s="13"/>
      <c r="C22" s="13"/>
      <c r="D22" s="13"/>
      <c r="E22" s="13"/>
      <c r="F22" s="13"/>
      <c r="G22" s="45"/>
      <c r="H22" s="19"/>
      <c r="I22" s="19"/>
      <c r="J22" s="19"/>
      <c r="K22" s="9"/>
      <c r="L22" s="9"/>
      <c r="M22" s="9"/>
    </row>
    <row r="23" spans="1:13" s="7" customFormat="1" ht="20.100000000000001" customHeight="1" x14ac:dyDescent="0.25">
      <c r="A23" s="6">
        <v>1</v>
      </c>
      <c r="B23" s="6" t="s">
        <v>20</v>
      </c>
      <c r="C23" s="6" t="s">
        <v>21</v>
      </c>
      <c r="D23" s="6" t="s">
        <v>22</v>
      </c>
      <c r="E23" s="6" t="s">
        <v>59</v>
      </c>
      <c r="F23" s="46" t="s">
        <v>23</v>
      </c>
      <c r="G23" s="26">
        <v>24439474</v>
      </c>
      <c r="H23" s="26">
        <v>83.69</v>
      </c>
      <c r="I23" s="11">
        <f>G23*H23</f>
        <v>2045339579.0599999</v>
      </c>
      <c r="J23" s="11">
        <f>I23*1.12</f>
        <v>2290780328.5472002</v>
      </c>
      <c r="K23" s="12" t="s">
        <v>19</v>
      </c>
      <c r="L23" s="12" t="s">
        <v>24</v>
      </c>
      <c r="M23" s="12" t="s">
        <v>18</v>
      </c>
    </row>
    <row r="24" spans="1:13" s="7" customFormat="1" ht="20.100000000000001" customHeight="1" x14ac:dyDescent="0.25">
      <c r="A24" s="6">
        <v>2</v>
      </c>
      <c r="B24" s="6" t="s">
        <v>20</v>
      </c>
      <c r="C24" s="6" t="s">
        <v>21</v>
      </c>
      <c r="D24" s="6" t="s">
        <v>25</v>
      </c>
      <c r="E24" s="6" t="s">
        <v>59</v>
      </c>
      <c r="F24" s="46" t="s">
        <v>26</v>
      </c>
      <c r="G24" s="26">
        <v>1342205900.26</v>
      </c>
      <c r="H24" s="26">
        <v>6.08</v>
      </c>
      <c r="I24" s="11">
        <f>G24*H24</f>
        <v>8160611873.5808001</v>
      </c>
      <c r="J24" s="11">
        <f>I24*1.12</f>
        <v>9139885298.4104977</v>
      </c>
      <c r="K24" s="12" t="s">
        <v>19</v>
      </c>
      <c r="L24" s="12" t="s">
        <v>24</v>
      </c>
      <c r="M24" s="12" t="s">
        <v>18</v>
      </c>
    </row>
    <row r="25" spans="1:13" s="7" customFormat="1" ht="20.100000000000001" customHeight="1" x14ac:dyDescent="0.25">
      <c r="A25" s="6">
        <v>3</v>
      </c>
      <c r="B25" s="6" t="s">
        <v>28</v>
      </c>
      <c r="C25" s="6" t="s">
        <v>29</v>
      </c>
      <c r="D25" s="6" t="s">
        <v>29</v>
      </c>
      <c r="E25" s="6" t="s">
        <v>30</v>
      </c>
      <c r="F25" s="46" t="s">
        <v>31</v>
      </c>
      <c r="G25" s="26">
        <v>2091516886</v>
      </c>
      <c r="H25" s="26">
        <v>1.651</v>
      </c>
      <c r="I25" s="11">
        <f t="shared" ref="I25:I62" si="0">G25*H25</f>
        <v>3453094378.7860003</v>
      </c>
      <c r="J25" s="11">
        <f t="shared" ref="J25:J62" si="1">I25*1.12</f>
        <v>3867465704.2403207</v>
      </c>
      <c r="K25" s="12" t="s">
        <v>32</v>
      </c>
      <c r="L25" s="12" t="s">
        <v>32</v>
      </c>
      <c r="M25" s="12" t="s">
        <v>18</v>
      </c>
    </row>
    <row r="26" spans="1:13" s="7" customFormat="1" ht="20.100000000000001" customHeight="1" x14ac:dyDescent="0.25">
      <c r="A26" s="6">
        <v>4</v>
      </c>
      <c r="B26" s="6" t="s">
        <v>28</v>
      </c>
      <c r="C26" s="6" t="s">
        <v>29</v>
      </c>
      <c r="D26" s="6" t="s">
        <v>29</v>
      </c>
      <c r="E26" s="6" t="s">
        <v>30</v>
      </c>
      <c r="F26" s="46" t="s">
        <v>31</v>
      </c>
      <c r="G26" s="26">
        <v>793576384</v>
      </c>
      <c r="H26" s="26">
        <v>1.9430000000000001</v>
      </c>
      <c r="I26" s="11">
        <f t="shared" si="0"/>
        <v>1541918914.112</v>
      </c>
      <c r="J26" s="11">
        <f t="shared" si="1"/>
        <v>1726949183.8054402</v>
      </c>
      <c r="K26" s="12" t="s">
        <v>32</v>
      </c>
      <c r="L26" s="12" t="s">
        <v>32</v>
      </c>
      <c r="M26" s="12" t="s">
        <v>18</v>
      </c>
    </row>
    <row r="27" spans="1:13" s="7" customFormat="1" ht="20.100000000000001" customHeight="1" x14ac:dyDescent="0.25">
      <c r="A27" s="6">
        <v>5</v>
      </c>
      <c r="B27" s="6" t="s">
        <v>28</v>
      </c>
      <c r="C27" s="6" t="s">
        <v>29</v>
      </c>
      <c r="D27" s="6" t="s">
        <v>29</v>
      </c>
      <c r="E27" s="6" t="s">
        <v>30</v>
      </c>
      <c r="F27" s="46" t="s">
        <v>31</v>
      </c>
      <c r="G27" s="26">
        <v>1998788705</v>
      </c>
      <c r="H27" s="26">
        <v>0.06</v>
      </c>
      <c r="I27" s="11">
        <f t="shared" si="0"/>
        <v>119927322.3</v>
      </c>
      <c r="J27" s="11">
        <f t="shared" si="1"/>
        <v>134318600.97600001</v>
      </c>
      <c r="K27" s="12" t="s">
        <v>32</v>
      </c>
      <c r="L27" s="12" t="s">
        <v>32</v>
      </c>
      <c r="M27" s="12" t="s">
        <v>18</v>
      </c>
    </row>
    <row r="28" spans="1:13" s="7" customFormat="1" ht="20.100000000000001" customHeight="1" x14ac:dyDescent="0.25">
      <c r="A28" s="6">
        <v>6</v>
      </c>
      <c r="B28" s="6" t="s">
        <v>28</v>
      </c>
      <c r="C28" s="6" t="s">
        <v>29</v>
      </c>
      <c r="D28" s="6" t="s">
        <v>29</v>
      </c>
      <c r="E28" s="6" t="s">
        <v>30</v>
      </c>
      <c r="F28" s="46" t="s">
        <v>31</v>
      </c>
      <c r="G28" s="26">
        <v>743977860</v>
      </c>
      <c r="H28" s="26">
        <v>6.4000000000000001E-2</v>
      </c>
      <c r="I28" s="11">
        <f t="shared" si="0"/>
        <v>47614583.039999999</v>
      </c>
      <c r="J28" s="11">
        <f t="shared" si="1"/>
        <v>53328333.004800007</v>
      </c>
      <c r="K28" s="12" t="s">
        <v>32</v>
      </c>
      <c r="L28" s="12" t="s">
        <v>32</v>
      </c>
      <c r="M28" s="12" t="s">
        <v>18</v>
      </c>
    </row>
    <row r="29" spans="1:13" s="7" customFormat="1" ht="20.100000000000001" customHeight="1" x14ac:dyDescent="0.25">
      <c r="A29" s="6">
        <v>7</v>
      </c>
      <c r="B29" s="6" t="s">
        <v>28</v>
      </c>
      <c r="C29" s="6" t="s">
        <v>29</v>
      </c>
      <c r="D29" s="6" t="s">
        <v>29</v>
      </c>
      <c r="E29" s="6" t="s">
        <v>33</v>
      </c>
      <c r="F29" s="46" t="s">
        <v>31</v>
      </c>
      <c r="G29" s="26">
        <v>116816524</v>
      </c>
      <c r="H29" s="26">
        <v>7.25</v>
      </c>
      <c r="I29" s="11">
        <f t="shared" si="0"/>
        <v>846919799</v>
      </c>
      <c r="J29" s="11">
        <f t="shared" si="1"/>
        <v>948550174.88000011</v>
      </c>
      <c r="K29" s="12" t="s">
        <v>32</v>
      </c>
      <c r="L29" s="12" t="s">
        <v>32</v>
      </c>
      <c r="M29" s="12" t="s">
        <v>18</v>
      </c>
    </row>
    <row r="30" spans="1:13" s="7" customFormat="1" ht="20.100000000000001" customHeight="1" x14ac:dyDescent="0.25">
      <c r="A30" s="6">
        <v>8</v>
      </c>
      <c r="B30" s="6" t="s">
        <v>28</v>
      </c>
      <c r="C30" s="6" t="s">
        <v>29</v>
      </c>
      <c r="D30" s="6" t="s">
        <v>29</v>
      </c>
      <c r="E30" s="6" t="s">
        <v>33</v>
      </c>
      <c r="F30" s="46" t="s">
        <v>31</v>
      </c>
      <c r="G30" s="26">
        <v>1140977</v>
      </c>
      <c r="H30" s="26">
        <v>4.92</v>
      </c>
      <c r="I30" s="11">
        <f t="shared" si="0"/>
        <v>5613606.8399999999</v>
      </c>
      <c r="J30" s="11">
        <f t="shared" si="1"/>
        <v>6287239.6608000007</v>
      </c>
      <c r="K30" s="12" t="s">
        <v>32</v>
      </c>
      <c r="L30" s="12" t="s">
        <v>32</v>
      </c>
      <c r="M30" s="12" t="s">
        <v>18</v>
      </c>
    </row>
    <row r="31" spans="1:13" s="7" customFormat="1" ht="20.100000000000001" customHeight="1" x14ac:dyDescent="0.25">
      <c r="A31" s="6">
        <v>9</v>
      </c>
      <c r="B31" s="6" t="s">
        <v>28</v>
      </c>
      <c r="C31" s="6" t="s">
        <v>29</v>
      </c>
      <c r="D31" s="6" t="s">
        <v>29</v>
      </c>
      <c r="E31" s="6" t="s">
        <v>34</v>
      </c>
      <c r="F31" s="46" t="s">
        <v>31</v>
      </c>
      <c r="G31" s="26">
        <v>8601218</v>
      </c>
      <c r="H31" s="26">
        <v>9.77</v>
      </c>
      <c r="I31" s="11">
        <f t="shared" si="0"/>
        <v>84033899.859999999</v>
      </c>
      <c r="J31" s="11">
        <f t="shared" si="1"/>
        <v>94117967.843200013</v>
      </c>
      <c r="K31" s="12" t="s">
        <v>32</v>
      </c>
      <c r="L31" s="12" t="s">
        <v>32</v>
      </c>
      <c r="M31" s="12" t="s">
        <v>18</v>
      </c>
    </row>
    <row r="32" spans="1:13" s="7" customFormat="1" ht="20.100000000000001" customHeight="1" x14ac:dyDescent="0.25">
      <c r="A32" s="6">
        <v>10</v>
      </c>
      <c r="B32" s="6" t="s">
        <v>28</v>
      </c>
      <c r="C32" s="6" t="s">
        <v>29</v>
      </c>
      <c r="D32" s="6" t="s">
        <v>29</v>
      </c>
      <c r="E32" s="6" t="s">
        <v>35</v>
      </c>
      <c r="F32" s="46" t="s">
        <v>31</v>
      </c>
      <c r="G32" s="26">
        <v>2545258</v>
      </c>
      <c r="H32" s="26">
        <v>8.8699999999999992</v>
      </c>
      <c r="I32" s="11">
        <f t="shared" si="0"/>
        <v>22576438.459999997</v>
      </c>
      <c r="J32" s="11">
        <f t="shared" si="1"/>
        <v>25285611.075199999</v>
      </c>
      <c r="K32" s="12" t="s">
        <v>32</v>
      </c>
      <c r="L32" s="12" t="s">
        <v>32</v>
      </c>
      <c r="M32" s="12" t="s">
        <v>18</v>
      </c>
    </row>
    <row r="33" spans="1:13" s="7" customFormat="1" ht="20.100000000000001" customHeight="1" x14ac:dyDescent="0.25">
      <c r="A33" s="6">
        <v>11</v>
      </c>
      <c r="B33" s="6" t="s">
        <v>28</v>
      </c>
      <c r="C33" s="6" t="s">
        <v>29</v>
      </c>
      <c r="D33" s="6" t="s">
        <v>29</v>
      </c>
      <c r="E33" s="6" t="s">
        <v>36</v>
      </c>
      <c r="F33" s="46" t="s">
        <v>31</v>
      </c>
      <c r="G33" s="26">
        <v>255158762</v>
      </c>
      <c r="H33" s="26">
        <v>4.2</v>
      </c>
      <c r="I33" s="11">
        <f t="shared" si="0"/>
        <v>1071666800.4000001</v>
      </c>
      <c r="J33" s="11">
        <f t="shared" si="1"/>
        <v>1200266816.4480002</v>
      </c>
      <c r="K33" s="12" t="s">
        <v>32</v>
      </c>
      <c r="L33" s="12" t="s">
        <v>32</v>
      </c>
      <c r="M33" s="12" t="s">
        <v>18</v>
      </c>
    </row>
    <row r="34" spans="1:13" s="7" customFormat="1" ht="20.100000000000001" customHeight="1" x14ac:dyDescent="0.25">
      <c r="A34" s="6">
        <v>12</v>
      </c>
      <c r="B34" s="6" t="s">
        <v>28</v>
      </c>
      <c r="C34" s="6" t="s">
        <v>29</v>
      </c>
      <c r="D34" s="6" t="s">
        <v>29</v>
      </c>
      <c r="E34" s="6" t="s">
        <v>36</v>
      </c>
      <c r="F34" s="46" t="s">
        <v>31</v>
      </c>
      <c r="G34" s="26">
        <v>103870</v>
      </c>
      <c r="H34" s="26">
        <v>2.48</v>
      </c>
      <c r="I34" s="11">
        <f t="shared" si="0"/>
        <v>257597.6</v>
      </c>
      <c r="J34" s="11">
        <f t="shared" si="1"/>
        <v>288509.31200000003</v>
      </c>
      <c r="K34" s="12" t="s">
        <v>32</v>
      </c>
      <c r="L34" s="12" t="s">
        <v>32</v>
      </c>
      <c r="M34" s="12" t="s">
        <v>18</v>
      </c>
    </row>
    <row r="35" spans="1:13" s="7" customFormat="1" ht="20.100000000000001" customHeight="1" x14ac:dyDescent="0.25">
      <c r="A35" s="6">
        <v>13</v>
      </c>
      <c r="B35" s="6" t="s">
        <v>28</v>
      </c>
      <c r="C35" s="6" t="s">
        <v>29</v>
      </c>
      <c r="D35" s="6" t="s">
        <v>29</v>
      </c>
      <c r="E35" s="6" t="s">
        <v>36</v>
      </c>
      <c r="F35" s="46" t="s">
        <v>31</v>
      </c>
      <c r="G35" s="26">
        <v>151081</v>
      </c>
      <c r="H35" s="26">
        <v>3.04</v>
      </c>
      <c r="I35" s="11">
        <f t="shared" si="0"/>
        <v>459286.24</v>
      </c>
      <c r="J35" s="11">
        <f t="shared" si="1"/>
        <v>514400.58880000003</v>
      </c>
      <c r="K35" s="12" t="s">
        <v>32</v>
      </c>
      <c r="L35" s="12" t="s">
        <v>32</v>
      </c>
      <c r="M35" s="12" t="s">
        <v>18</v>
      </c>
    </row>
    <row r="36" spans="1:13" s="7" customFormat="1" ht="20.100000000000001" customHeight="1" x14ac:dyDescent="0.25">
      <c r="A36" s="6">
        <v>14</v>
      </c>
      <c r="B36" s="6" t="s">
        <v>28</v>
      </c>
      <c r="C36" s="6" t="s">
        <v>29</v>
      </c>
      <c r="D36" s="6" t="s">
        <v>29</v>
      </c>
      <c r="E36" s="6" t="s">
        <v>37</v>
      </c>
      <c r="F36" s="46" t="s">
        <v>31</v>
      </c>
      <c r="G36" s="26">
        <v>1492048</v>
      </c>
      <c r="H36" s="26">
        <v>5.86</v>
      </c>
      <c r="I36" s="11">
        <f t="shared" si="0"/>
        <v>8743401.2800000012</v>
      </c>
      <c r="J36" s="11">
        <f t="shared" si="1"/>
        <v>9792609.4336000029</v>
      </c>
      <c r="K36" s="12" t="s">
        <v>32</v>
      </c>
      <c r="L36" s="12" t="s">
        <v>32</v>
      </c>
      <c r="M36" s="12" t="s">
        <v>18</v>
      </c>
    </row>
    <row r="37" spans="1:13" s="7" customFormat="1" ht="20.100000000000001" customHeight="1" x14ac:dyDescent="0.25">
      <c r="A37" s="6">
        <v>15</v>
      </c>
      <c r="B37" s="6" t="s">
        <v>28</v>
      </c>
      <c r="C37" s="6" t="s">
        <v>29</v>
      </c>
      <c r="D37" s="6" t="s">
        <v>29</v>
      </c>
      <c r="E37" s="6" t="s">
        <v>37</v>
      </c>
      <c r="F37" s="46" t="s">
        <v>31</v>
      </c>
      <c r="G37" s="26">
        <v>649479</v>
      </c>
      <c r="H37" s="26">
        <v>0.7</v>
      </c>
      <c r="I37" s="11">
        <f t="shared" si="0"/>
        <v>454635.3</v>
      </c>
      <c r="J37" s="11">
        <f t="shared" si="1"/>
        <v>509191.53600000002</v>
      </c>
      <c r="K37" s="12" t="s">
        <v>32</v>
      </c>
      <c r="L37" s="12" t="s">
        <v>32</v>
      </c>
      <c r="M37" s="12" t="s">
        <v>18</v>
      </c>
    </row>
    <row r="38" spans="1:13" s="7" customFormat="1" ht="20.100000000000001" customHeight="1" x14ac:dyDescent="0.25">
      <c r="A38" s="6">
        <v>16</v>
      </c>
      <c r="B38" s="6" t="s">
        <v>28</v>
      </c>
      <c r="C38" s="6" t="s">
        <v>29</v>
      </c>
      <c r="D38" s="6" t="s">
        <v>29</v>
      </c>
      <c r="E38" s="6" t="s">
        <v>38</v>
      </c>
      <c r="F38" s="46" t="s">
        <v>31</v>
      </c>
      <c r="G38" s="26">
        <v>2457491</v>
      </c>
      <c r="H38" s="26">
        <v>7.26</v>
      </c>
      <c r="I38" s="11">
        <f t="shared" si="0"/>
        <v>17841384.66</v>
      </c>
      <c r="J38" s="11">
        <f t="shared" si="1"/>
        <v>19982350.819200002</v>
      </c>
      <c r="K38" s="12" t="s">
        <v>32</v>
      </c>
      <c r="L38" s="12" t="s">
        <v>32</v>
      </c>
      <c r="M38" s="12" t="s">
        <v>18</v>
      </c>
    </row>
    <row r="39" spans="1:13" s="7" customFormat="1" ht="20.100000000000001" customHeight="1" x14ac:dyDescent="0.25">
      <c r="A39" s="6">
        <v>17</v>
      </c>
      <c r="B39" s="6" t="s">
        <v>28</v>
      </c>
      <c r="C39" s="6" t="s">
        <v>29</v>
      </c>
      <c r="D39" s="6" t="s">
        <v>29</v>
      </c>
      <c r="E39" s="6" t="s">
        <v>33</v>
      </c>
      <c r="F39" s="46" t="s">
        <v>31</v>
      </c>
      <c r="G39" s="26">
        <v>60441239</v>
      </c>
      <c r="H39" s="26">
        <v>4.3499999999999996</v>
      </c>
      <c r="I39" s="11">
        <f t="shared" si="0"/>
        <v>262919389.64999998</v>
      </c>
      <c r="J39" s="11">
        <f t="shared" si="1"/>
        <v>294469716.40799999</v>
      </c>
      <c r="K39" s="12" t="s">
        <v>32</v>
      </c>
      <c r="L39" s="12" t="s">
        <v>32</v>
      </c>
      <c r="M39" s="12" t="s">
        <v>18</v>
      </c>
    </row>
    <row r="40" spans="1:13" s="7" customFormat="1" ht="20.100000000000001" customHeight="1" x14ac:dyDescent="0.25">
      <c r="A40" s="6">
        <v>18</v>
      </c>
      <c r="B40" s="6" t="s">
        <v>28</v>
      </c>
      <c r="C40" s="6" t="s">
        <v>29</v>
      </c>
      <c r="D40" s="6" t="s">
        <v>29</v>
      </c>
      <c r="E40" s="6" t="s">
        <v>39</v>
      </c>
      <c r="F40" s="46" t="s">
        <v>31</v>
      </c>
      <c r="G40" s="26">
        <v>73872968</v>
      </c>
      <c r="H40" s="26">
        <v>9.2899999999999991</v>
      </c>
      <c r="I40" s="11">
        <f t="shared" si="0"/>
        <v>686279872.71999991</v>
      </c>
      <c r="J40" s="11">
        <f t="shared" si="1"/>
        <v>768633457.44639993</v>
      </c>
      <c r="K40" s="12" t="s">
        <v>32</v>
      </c>
      <c r="L40" s="12" t="s">
        <v>32</v>
      </c>
      <c r="M40" s="12" t="s">
        <v>18</v>
      </c>
    </row>
    <row r="41" spans="1:13" s="7" customFormat="1" ht="20.100000000000001" customHeight="1" x14ac:dyDescent="0.25">
      <c r="A41" s="6">
        <v>19</v>
      </c>
      <c r="B41" s="6" t="s">
        <v>28</v>
      </c>
      <c r="C41" s="6" t="s">
        <v>29</v>
      </c>
      <c r="D41" s="6" t="s">
        <v>29</v>
      </c>
      <c r="E41" s="6" t="s">
        <v>36</v>
      </c>
      <c r="F41" s="46" t="s">
        <v>31</v>
      </c>
      <c r="G41" s="26">
        <v>167984426</v>
      </c>
      <c r="H41" s="26">
        <v>9.01</v>
      </c>
      <c r="I41" s="11">
        <f t="shared" si="0"/>
        <v>1513539678.26</v>
      </c>
      <c r="J41" s="11">
        <f t="shared" si="1"/>
        <v>1695164439.6512001</v>
      </c>
      <c r="K41" s="12" t="s">
        <v>32</v>
      </c>
      <c r="L41" s="12" t="s">
        <v>32</v>
      </c>
      <c r="M41" s="12" t="s">
        <v>18</v>
      </c>
    </row>
    <row r="42" spans="1:13" s="7" customFormat="1" ht="20.100000000000001" customHeight="1" x14ac:dyDescent="0.25">
      <c r="A42" s="6">
        <v>20</v>
      </c>
      <c r="B42" s="6" t="s">
        <v>28</v>
      </c>
      <c r="C42" s="6" t="s">
        <v>29</v>
      </c>
      <c r="D42" s="6" t="s">
        <v>29</v>
      </c>
      <c r="E42" s="6" t="s">
        <v>36</v>
      </c>
      <c r="F42" s="46" t="s">
        <v>31</v>
      </c>
      <c r="G42" s="26">
        <v>5353819</v>
      </c>
      <c r="H42" s="26">
        <v>3.46</v>
      </c>
      <c r="I42" s="11">
        <f t="shared" si="0"/>
        <v>18524213.739999998</v>
      </c>
      <c r="J42" s="11">
        <f t="shared" si="1"/>
        <v>20747119.388799999</v>
      </c>
      <c r="K42" s="12" t="s">
        <v>32</v>
      </c>
      <c r="L42" s="12" t="s">
        <v>32</v>
      </c>
      <c r="M42" s="12" t="s">
        <v>18</v>
      </c>
    </row>
    <row r="43" spans="1:13" s="7" customFormat="1" ht="20.100000000000001" customHeight="1" x14ac:dyDescent="0.25">
      <c r="A43" s="6">
        <v>21</v>
      </c>
      <c r="B43" s="6" t="s">
        <v>28</v>
      </c>
      <c r="C43" s="6" t="s">
        <v>29</v>
      </c>
      <c r="D43" s="6" t="s">
        <v>29</v>
      </c>
      <c r="E43" s="6" t="s">
        <v>40</v>
      </c>
      <c r="F43" s="46" t="s">
        <v>31</v>
      </c>
      <c r="G43" s="26">
        <v>36121223</v>
      </c>
      <c r="H43" s="26">
        <v>9.2040000000000006</v>
      </c>
      <c r="I43" s="11">
        <f t="shared" si="0"/>
        <v>332459736.49200004</v>
      </c>
      <c r="J43" s="11">
        <f t="shared" si="1"/>
        <v>372354904.87104011</v>
      </c>
      <c r="K43" s="12" t="s">
        <v>32</v>
      </c>
      <c r="L43" s="12" t="s">
        <v>32</v>
      </c>
      <c r="M43" s="12" t="s">
        <v>18</v>
      </c>
    </row>
    <row r="44" spans="1:13" s="7" customFormat="1" ht="20.100000000000001" customHeight="1" x14ac:dyDescent="0.25">
      <c r="A44" s="6">
        <v>22</v>
      </c>
      <c r="B44" s="6" t="s">
        <v>28</v>
      </c>
      <c r="C44" s="6" t="s">
        <v>29</v>
      </c>
      <c r="D44" s="6" t="s">
        <v>29</v>
      </c>
      <c r="E44" s="6" t="s">
        <v>36</v>
      </c>
      <c r="F44" s="46" t="s">
        <v>31</v>
      </c>
      <c r="G44" s="26">
        <v>22441379</v>
      </c>
      <c r="H44" s="26">
        <v>0.25</v>
      </c>
      <c r="I44" s="11">
        <f t="shared" si="0"/>
        <v>5610344.75</v>
      </c>
      <c r="J44" s="11">
        <f t="shared" si="1"/>
        <v>6283586.120000001</v>
      </c>
      <c r="K44" s="12" t="s">
        <v>32</v>
      </c>
      <c r="L44" s="12" t="s">
        <v>32</v>
      </c>
      <c r="M44" s="12" t="s">
        <v>18</v>
      </c>
    </row>
    <row r="45" spans="1:13" s="7" customFormat="1" ht="20.100000000000001" customHeight="1" x14ac:dyDescent="0.25">
      <c r="A45" s="6">
        <v>23</v>
      </c>
      <c r="B45" s="6" t="s">
        <v>28</v>
      </c>
      <c r="C45" s="6" t="s">
        <v>29</v>
      </c>
      <c r="D45" s="6" t="s">
        <v>29</v>
      </c>
      <c r="E45" s="6" t="s">
        <v>33</v>
      </c>
      <c r="F45" s="46" t="s">
        <v>31</v>
      </c>
      <c r="G45" s="26">
        <v>1492048</v>
      </c>
      <c r="H45" s="26">
        <v>5.54</v>
      </c>
      <c r="I45" s="11">
        <f t="shared" si="0"/>
        <v>8265945.9199999999</v>
      </c>
      <c r="J45" s="11">
        <f t="shared" si="1"/>
        <v>9257859.4304000009</v>
      </c>
      <c r="K45" s="12" t="s">
        <v>32</v>
      </c>
      <c r="L45" s="12" t="s">
        <v>32</v>
      </c>
      <c r="M45" s="12" t="s">
        <v>18</v>
      </c>
    </row>
    <row r="46" spans="1:13" s="7" customFormat="1" ht="20.100000000000001" customHeight="1" x14ac:dyDescent="0.25">
      <c r="A46" s="6">
        <v>24</v>
      </c>
      <c r="B46" s="6" t="s">
        <v>28</v>
      </c>
      <c r="C46" s="6" t="s">
        <v>29</v>
      </c>
      <c r="D46" s="6" t="s">
        <v>29</v>
      </c>
      <c r="E46" s="6" t="s">
        <v>40</v>
      </c>
      <c r="F46" s="46" t="s">
        <v>31</v>
      </c>
      <c r="G46" s="26">
        <v>140428</v>
      </c>
      <c r="H46" s="26">
        <v>4.7</v>
      </c>
      <c r="I46" s="11">
        <f t="shared" si="0"/>
        <v>660011.6</v>
      </c>
      <c r="J46" s="11">
        <f t="shared" si="1"/>
        <v>739212.99200000009</v>
      </c>
      <c r="K46" s="12" t="s">
        <v>32</v>
      </c>
      <c r="L46" s="12" t="s">
        <v>32</v>
      </c>
      <c r="M46" s="12" t="s">
        <v>18</v>
      </c>
    </row>
    <row r="47" spans="1:13" s="7" customFormat="1" ht="20.100000000000001" customHeight="1" x14ac:dyDescent="0.25">
      <c r="A47" s="6">
        <v>25</v>
      </c>
      <c r="B47" s="6" t="s">
        <v>28</v>
      </c>
      <c r="C47" s="6" t="s">
        <v>29</v>
      </c>
      <c r="D47" s="6" t="s">
        <v>29</v>
      </c>
      <c r="E47" s="6" t="s">
        <v>41</v>
      </c>
      <c r="F47" s="46" t="s">
        <v>31</v>
      </c>
      <c r="G47" s="26">
        <v>876790</v>
      </c>
      <c r="H47" s="26">
        <v>8.76</v>
      </c>
      <c r="I47" s="11">
        <f t="shared" si="0"/>
        <v>7680680.3999999994</v>
      </c>
      <c r="J47" s="11">
        <f t="shared" si="1"/>
        <v>8602362.0480000004</v>
      </c>
      <c r="K47" s="12" t="s">
        <v>32</v>
      </c>
      <c r="L47" s="12" t="s">
        <v>32</v>
      </c>
      <c r="M47" s="12" t="s">
        <v>18</v>
      </c>
    </row>
    <row r="48" spans="1:13" s="7" customFormat="1" ht="20.100000000000001" customHeight="1" x14ac:dyDescent="0.25">
      <c r="A48" s="6">
        <v>26</v>
      </c>
      <c r="B48" s="6" t="s">
        <v>28</v>
      </c>
      <c r="C48" s="6" t="s">
        <v>29</v>
      </c>
      <c r="D48" s="6" t="s">
        <v>29</v>
      </c>
      <c r="E48" s="6" t="s">
        <v>42</v>
      </c>
      <c r="F48" s="46" t="s">
        <v>31</v>
      </c>
      <c r="G48" s="26">
        <v>4651679</v>
      </c>
      <c r="H48" s="26">
        <v>9.5500000000000007</v>
      </c>
      <c r="I48" s="11">
        <f t="shared" si="0"/>
        <v>44423534.450000003</v>
      </c>
      <c r="J48" s="11">
        <f t="shared" si="1"/>
        <v>49754358.584000006</v>
      </c>
      <c r="K48" s="12" t="s">
        <v>32</v>
      </c>
      <c r="L48" s="12" t="s">
        <v>32</v>
      </c>
      <c r="M48" s="12" t="s">
        <v>18</v>
      </c>
    </row>
    <row r="49" spans="1:13" s="7" customFormat="1" ht="20.100000000000001" customHeight="1" x14ac:dyDescent="0.25">
      <c r="A49" s="6">
        <v>27</v>
      </c>
      <c r="B49" s="6" t="s">
        <v>28</v>
      </c>
      <c r="C49" s="6" t="s">
        <v>29</v>
      </c>
      <c r="D49" s="6" t="s">
        <v>29</v>
      </c>
      <c r="E49" s="6" t="s">
        <v>43</v>
      </c>
      <c r="F49" s="46" t="s">
        <v>31</v>
      </c>
      <c r="G49" s="26">
        <v>27615000</v>
      </c>
      <c r="H49" s="26">
        <v>7.38</v>
      </c>
      <c r="I49" s="11">
        <f t="shared" si="0"/>
        <v>203798700</v>
      </c>
      <c r="J49" s="11">
        <f t="shared" si="1"/>
        <v>228254544.00000003</v>
      </c>
      <c r="K49" s="12" t="s">
        <v>32</v>
      </c>
      <c r="L49" s="12" t="s">
        <v>32</v>
      </c>
      <c r="M49" s="12" t="s">
        <v>18</v>
      </c>
    </row>
    <row r="50" spans="1:13" s="7" customFormat="1" ht="20.100000000000001" customHeight="1" x14ac:dyDescent="0.25">
      <c r="A50" s="6">
        <v>28</v>
      </c>
      <c r="B50" s="6" t="s">
        <v>28</v>
      </c>
      <c r="C50" s="6" t="s">
        <v>29</v>
      </c>
      <c r="D50" s="6" t="s">
        <v>29</v>
      </c>
      <c r="E50" s="6" t="s">
        <v>43</v>
      </c>
      <c r="F50" s="46" t="s">
        <v>31</v>
      </c>
      <c r="G50" s="26">
        <v>137647</v>
      </c>
      <c r="H50" s="26">
        <v>3.03</v>
      </c>
      <c r="I50" s="11">
        <f t="shared" si="0"/>
        <v>417070.41</v>
      </c>
      <c r="J50" s="11">
        <f t="shared" si="1"/>
        <v>467118.85920000001</v>
      </c>
      <c r="K50" s="12" t="s">
        <v>32</v>
      </c>
      <c r="L50" s="12" t="s">
        <v>32</v>
      </c>
      <c r="M50" s="12" t="s">
        <v>18</v>
      </c>
    </row>
    <row r="51" spans="1:13" s="7" customFormat="1" ht="20.100000000000001" customHeight="1" x14ac:dyDescent="0.25">
      <c r="A51" s="6">
        <v>29</v>
      </c>
      <c r="B51" s="6" t="s">
        <v>28</v>
      </c>
      <c r="C51" s="6" t="s">
        <v>29</v>
      </c>
      <c r="D51" s="6" t="s">
        <v>29</v>
      </c>
      <c r="E51" s="6" t="s">
        <v>43</v>
      </c>
      <c r="F51" s="46" t="s">
        <v>31</v>
      </c>
      <c r="G51" s="26">
        <v>596819</v>
      </c>
      <c r="H51" s="26">
        <v>6.97</v>
      </c>
      <c r="I51" s="11">
        <f t="shared" si="0"/>
        <v>4159828.4299999997</v>
      </c>
      <c r="J51" s="11">
        <f t="shared" si="1"/>
        <v>4659007.8415999999</v>
      </c>
      <c r="K51" s="12" t="s">
        <v>32</v>
      </c>
      <c r="L51" s="12" t="s">
        <v>32</v>
      </c>
      <c r="M51" s="12" t="s">
        <v>18</v>
      </c>
    </row>
    <row r="52" spans="1:13" s="7" customFormat="1" ht="20.100000000000001" customHeight="1" x14ac:dyDescent="0.25">
      <c r="A52" s="6">
        <v>30</v>
      </c>
      <c r="B52" s="6" t="s">
        <v>28</v>
      </c>
      <c r="C52" s="6" t="s">
        <v>29</v>
      </c>
      <c r="D52" s="6" t="s">
        <v>29</v>
      </c>
      <c r="E52" s="6" t="s">
        <v>30</v>
      </c>
      <c r="F52" s="46" t="s">
        <v>31</v>
      </c>
      <c r="G52" s="26">
        <v>83911328</v>
      </c>
      <c r="H52" s="26">
        <v>2.46</v>
      </c>
      <c r="I52" s="11">
        <f t="shared" si="0"/>
        <v>206421866.88</v>
      </c>
      <c r="J52" s="11">
        <f t="shared" si="1"/>
        <v>231192490.90560001</v>
      </c>
      <c r="K52" s="12" t="s">
        <v>32</v>
      </c>
      <c r="L52" s="12" t="s">
        <v>32</v>
      </c>
      <c r="M52" s="12" t="s">
        <v>18</v>
      </c>
    </row>
    <row r="53" spans="1:13" s="7" customFormat="1" ht="20.100000000000001" customHeight="1" x14ac:dyDescent="0.25">
      <c r="A53" s="6">
        <v>31</v>
      </c>
      <c r="B53" s="6" t="s">
        <v>28</v>
      </c>
      <c r="C53" s="6" t="s">
        <v>29</v>
      </c>
      <c r="D53" s="6" t="s">
        <v>29</v>
      </c>
      <c r="E53" s="6" t="s">
        <v>44</v>
      </c>
      <c r="F53" s="46" t="s">
        <v>31</v>
      </c>
      <c r="G53" s="26">
        <v>147449</v>
      </c>
      <c r="H53" s="26">
        <v>10.28</v>
      </c>
      <c r="I53" s="11">
        <f t="shared" si="0"/>
        <v>1515775.72</v>
      </c>
      <c r="J53" s="11">
        <f t="shared" si="1"/>
        <v>1697668.8064000001</v>
      </c>
      <c r="K53" s="12" t="s">
        <v>32</v>
      </c>
      <c r="L53" s="12" t="s">
        <v>32</v>
      </c>
      <c r="M53" s="12" t="s">
        <v>18</v>
      </c>
    </row>
    <row r="54" spans="1:13" s="7" customFormat="1" ht="20.100000000000001" customHeight="1" x14ac:dyDescent="0.25">
      <c r="A54" s="6">
        <v>32</v>
      </c>
      <c r="B54" s="6" t="s">
        <v>28</v>
      </c>
      <c r="C54" s="6" t="s">
        <v>29</v>
      </c>
      <c r="D54" s="6" t="s">
        <v>29</v>
      </c>
      <c r="E54" s="6" t="s">
        <v>45</v>
      </c>
      <c r="F54" s="46" t="s">
        <v>31</v>
      </c>
      <c r="G54" s="26">
        <v>2638512</v>
      </c>
      <c r="H54" s="26">
        <v>9.42</v>
      </c>
      <c r="I54" s="11">
        <f t="shared" si="0"/>
        <v>24854783.039999999</v>
      </c>
      <c r="J54" s="11">
        <f t="shared" si="1"/>
        <v>27837357.004800003</v>
      </c>
      <c r="K54" s="12" t="s">
        <v>32</v>
      </c>
      <c r="L54" s="12" t="s">
        <v>32</v>
      </c>
      <c r="M54" s="12" t="s">
        <v>18</v>
      </c>
    </row>
    <row r="55" spans="1:13" s="7" customFormat="1" ht="20.100000000000001" customHeight="1" x14ac:dyDescent="0.25">
      <c r="A55" s="6">
        <v>33</v>
      </c>
      <c r="B55" s="6" t="s">
        <v>28</v>
      </c>
      <c r="C55" s="6" t="s">
        <v>29</v>
      </c>
      <c r="D55" s="6" t="s">
        <v>29</v>
      </c>
      <c r="E55" s="6" t="s">
        <v>46</v>
      </c>
      <c r="F55" s="46" t="s">
        <v>31</v>
      </c>
      <c r="G55" s="26">
        <v>4190288</v>
      </c>
      <c r="H55" s="26">
        <v>2.34</v>
      </c>
      <c r="I55" s="11">
        <f t="shared" si="0"/>
        <v>9805273.9199999999</v>
      </c>
      <c r="J55" s="11">
        <f t="shared" si="1"/>
        <v>10981906.7904</v>
      </c>
      <c r="K55" s="12" t="s">
        <v>32</v>
      </c>
      <c r="L55" s="12" t="s">
        <v>32</v>
      </c>
      <c r="M55" s="12" t="s">
        <v>18</v>
      </c>
    </row>
    <row r="56" spans="1:13" s="7" customFormat="1" ht="20.100000000000001" customHeight="1" x14ac:dyDescent="0.25">
      <c r="A56" s="6">
        <v>34</v>
      </c>
      <c r="B56" s="6" t="s">
        <v>28</v>
      </c>
      <c r="C56" s="6" t="s">
        <v>29</v>
      </c>
      <c r="D56" s="6" t="s">
        <v>29</v>
      </c>
      <c r="E56" s="6" t="s">
        <v>36</v>
      </c>
      <c r="F56" s="46" t="s">
        <v>31</v>
      </c>
      <c r="G56" s="26">
        <v>201865</v>
      </c>
      <c r="H56" s="26">
        <v>2.4</v>
      </c>
      <c r="I56" s="11">
        <f t="shared" si="0"/>
        <v>484476</v>
      </c>
      <c r="J56" s="11">
        <f t="shared" si="1"/>
        <v>542613.12</v>
      </c>
      <c r="K56" s="12" t="s">
        <v>32</v>
      </c>
      <c r="L56" s="12" t="s">
        <v>32</v>
      </c>
      <c r="M56" s="12" t="s">
        <v>18</v>
      </c>
    </row>
    <row r="57" spans="1:13" s="7" customFormat="1" ht="20.100000000000001" customHeight="1" x14ac:dyDescent="0.25">
      <c r="A57" s="6">
        <v>35</v>
      </c>
      <c r="B57" s="6" t="s">
        <v>28</v>
      </c>
      <c r="C57" s="6" t="s">
        <v>29</v>
      </c>
      <c r="D57" s="6" t="s">
        <v>29</v>
      </c>
      <c r="E57" s="6" t="s">
        <v>36</v>
      </c>
      <c r="F57" s="46" t="s">
        <v>31</v>
      </c>
      <c r="G57" s="26">
        <v>228195</v>
      </c>
      <c r="H57" s="26">
        <v>6.48</v>
      </c>
      <c r="I57" s="11">
        <f t="shared" si="0"/>
        <v>1478703.6</v>
      </c>
      <c r="J57" s="11">
        <f t="shared" si="1"/>
        <v>1656148.0320000004</v>
      </c>
      <c r="K57" s="12" t="s">
        <v>32</v>
      </c>
      <c r="L57" s="12" t="s">
        <v>32</v>
      </c>
      <c r="M57" s="12" t="s">
        <v>18</v>
      </c>
    </row>
    <row r="58" spans="1:13" s="7" customFormat="1" ht="20.100000000000001" customHeight="1" x14ac:dyDescent="0.25">
      <c r="A58" s="6">
        <v>36</v>
      </c>
      <c r="B58" s="6" t="s">
        <v>28</v>
      </c>
      <c r="C58" s="6" t="s">
        <v>29</v>
      </c>
      <c r="D58" s="6" t="s">
        <v>29</v>
      </c>
      <c r="E58" s="6" t="s">
        <v>34</v>
      </c>
      <c r="F58" s="46" t="s">
        <v>31</v>
      </c>
      <c r="G58" s="26">
        <v>623149</v>
      </c>
      <c r="H58" s="26">
        <v>0.73699999999999999</v>
      </c>
      <c r="I58" s="11">
        <f t="shared" si="0"/>
        <v>459260.81299999997</v>
      </c>
      <c r="J58" s="11">
        <f t="shared" si="1"/>
        <v>514372.11056</v>
      </c>
      <c r="K58" s="12" t="s">
        <v>32</v>
      </c>
      <c r="L58" s="12" t="s">
        <v>32</v>
      </c>
      <c r="M58" s="12" t="s">
        <v>18</v>
      </c>
    </row>
    <row r="59" spans="1:13" s="7" customFormat="1" ht="20.100000000000001" customHeight="1" x14ac:dyDescent="0.25">
      <c r="A59" s="6">
        <v>37</v>
      </c>
      <c r="B59" s="6" t="s">
        <v>28</v>
      </c>
      <c r="C59" s="6" t="s">
        <v>29</v>
      </c>
      <c r="D59" s="6" t="s">
        <v>29</v>
      </c>
      <c r="E59" s="6" t="s">
        <v>47</v>
      </c>
      <c r="F59" s="46" t="s">
        <v>31</v>
      </c>
      <c r="G59" s="26">
        <v>456391</v>
      </c>
      <c r="H59" s="26">
        <v>3.59</v>
      </c>
      <c r="I59" s="11">
        <f t="shared" si="0"/>
        <v>1638443.69</v>
      </c>
      <c r="J59" s="11">
        <f t="shared" si="1"/>
        <v>1835056.9328000001</v>
      </c>
      <c r="K59" s="12" t="s">
        <v>32</v>
      </c>
      <c r="L59" s="12" t="s">
        <v>32</v>
      </c>
      <c r="M59" s="12" t="s">
        <v>18</v>
      </c>
    </row>
    <row r="60" spans="1:13" s="7" customFormat="1" ht="20.100000000000001" customHeight="1" x14ac:dyDescent="0.25">
      <c r="A60" s="6">
        <v>38</v>
      </c>
      <c r="B60" s="6" t="s">
        <v>28</v>
      </c>
      <c r="C60" s="6" t="s">
        <v>29</v>
      </c>
      <c r="D60" s="6" t="s">
        <v>29</v>
      </c>
      <c r="E60" s="6" t="s">
        <v>48</v>
      </c>
      <c r="F60" s="46" t="s">
        <v>31</v>
      </c>
      <c r="G60" s="26">
        <v>2896328</v>
      </c>
      <c r="H60" s="26">
        <v>6.55</v>
      </c>
      <c r="I60" s="11">
        <f t="shared" si="0"/>
        <v>18970948.399999999</v>
      </c>
      <c r="J60" s="11">
        <f t="shared" si="1"/>
        <v>21247462.208000001</v>
      </c>
      <c r="K60" s="12" t="s">
        <v>32</v>
      </c>
      <c r="L60" s="12" t="s">
        <v>32</v>
      </c>
      <c r="M60" s="12" t="s">
        <v>18</v>
      </c>
    </row>
    <row r="61" spans="1:13" s="7" customFormat="1" ht="20.100000000000001" customHeight="1" x14ac:dyDescent="0.25">
      <c r="A61" s="6">
        <v>39</v>
      </c>
      <c r="B61" s="6" t="s">
        <v>28</v>
      </c>
      <c r="C61" s="6" t="s">
        <v>29</v>
      </c>
      <c r="D61" s="6" t="s">
        <v>29</v>
      </c>
      <c r="E61" s="6" t="s">
        <v>48</v>
      </c>
      <c r="F61" s="46" t="s">
        <v>31</v>
      </c>
      <c r="G61" s="26">
        <v>1228745</v>
      </c>
      <c r="H61" s="26">
        <v>7.57</v>
      </c>
      <c r="I61" s="11">
        <f t="shared" si="0"/>
        <v>9301599.6500000004</v>
      </c>
      <c r="J61" s="11">
        <f t="shared" si="1"/>
        <v>10417791.608000001</v>
      </c>
      <c r="K61" s="12" t="s">
        <v>32</v>
      </c>
      <c r="L61" s="12" t="s">
        <v>32</v>
      </c>
      <c r="M61" s="12" t="s">
        <v>18</v>
      </c>
    </row>
    <row r="62" spans="1:13" s="7" customFormat="1" ht="20.100000000000001" customHeight="1" x14ac:dyDescent="0.25">
      <c r="A62" s="6">
        <v>40</v>
      </c>
      <c r="B62" s="6" t="s">
        <v>49</v>
      </c>
      <c r="C62" s="6" t="s">
        <v>53</v>
      </c>
      <c r="D62" s="6" t="s">
        <v>54</v>
      </c>
      <c r="E62" s="6" t="s">
        <v>51</v>
      </c>
      <c r="F62" s="46" t="s">
        <v>55</v>
      </c>
      <c r="G62" s="26">
        <v>12</v>
      </c>
      <c r="H62" s="26">
        <v>881666.66</v>
      </c>
      <c r="I62" s="11">
        <f t="shared" si="0"/>
        <v>10579999.92</v>
      </c>
      <c r="J62" s="11">
        <f t="shared" si="1"/>
        <v>11849599.910400001</v>
      </c>
      <c r="K62" s="12" t="s">
        <v>19</v>
      </c>
      <c r="L62" s="12" t="s">
        <v>56</v>
      </c>
      <c r="M62" s="12" t="s">
        <v>18</v>
      </c>
    </row>
    <row r="63" spans="1:13" s="7" customFormat="1" ht="20.100000000000001" customHeight="1" x14ac:dyDescent="0.25">
      <c r="A63" s="6">
        <v>41</v>
      </c>
      <c r="B63" s="6" t="s">
        <v>28</v>
      </c>
      <c r="C63" s="6" t="s">
        <v>64</v>
      </c>
      <c r="D63" s="6" t="s">
        <v>64</v>
      </c>
      <c r="E63" s="6" t="s">
        <v>30</v>
      </c>
      <c r="F63" s="46" t="s">
        <v>31</v>
      </c>
      <c r="G63" s="26">
        <v>2433.56</v>
      </c>
      <c r="H63" s="26">
        <v>1195963</v>
      </c>
      <c r="I63" s="11">
        <v>2910447718.2799997</v>
      </c>
      <c r="J63" s="11">
        <v>3259701444.4735999</v>
      </c>
      <c r="K63" s="12" t="s">
        <v>32</v>
      </c>
      <c r="L63" s="12" t="s">
        <v>32</v>
      </c>
      <c r="M63" s="12" t="s">
        <v>18</v>
      </c>
    </row>
    <row r="64" spans="1:13" s="7" customFormat="1" ht="20.100000000000001" customHeight="1" x14ac:dyDescent="0.25">
      <c r="A64" s="6">
        <v>42</v>
      </c>
      <c r="B64" s="6" t="s">
        <v>65</v>
      </c>
      <c r="C64" s="6" t="s">
        <v>66</v>
      </c>
      <c r="D64" s="6" t="s">
        <v>67</v>
      </c>
      <c r="E64" s="6" t="s">
        <v>68</v>
      </c>
      <c r="F64" s="46" t="s">
        <v>69</v>
      </c>
      <c r="G64" s="26">
        <v>1800</v>
      </c>
      <c r="H64" s="26">
        <v>8175</v>
      </c>
      <c r="I64" s="11">
        <f>G64*H64</f>
        <v>14715000</v>
      </c>
      <c r="J64" s="11">
        <f>I64*1.2</f>
        <v>17658000</v>
      </c>
      <c r="K64" s="12" t="s">
        <v>19</v>
      </c>
      <c r="L64" s="12" t="s">
        <v>70</v>
      </c>
      <c r="M64" s="12" t="s">
        <v>18</v>
      </c>
    </row>
    <row r="65" spans="1:13" s="7" customFormat="1" ht="20.100000000000001" customHeight="1" x14ac:dyDescent="0.25">
      <c r="A65" s="6">
        <v>43</v>
      </c>
      <c r="B65" s="6" t="s">
        <v>71</v>
      </c>
      <c r="C65" s="6" t="s">
        <v>72</v>
      </c>
      <c r="D65" s="6" t="s">
        <v>73</v>
      </c>
      <c r="E65" s="6" t="s">
        <v>74</v>
      </c>
      <c r="F65" s="46" t="s">
        <v>75</v>
      </c>
      <c r="G65" s="26">
        <v>3428</v>
      </c>
      <c r="H65" s="26">
        <v>14367.65</v>
      </c>
      <c r="I65" s="11">
        <f>G65*H65</f>
        <v>49252304.199999996</v>
      </c>
      <c r="J65" s="11">
        <f>I65*1.2</f>
        <v>59102765.039999992</v>
      </c>
      <c r="K65" s="12" t="s">
        <v>76</v>
      </c>
      <c r="L65" s="12" t="s">
        <v>70</v>
      </c>
      <c r="M65" s="12" t="s">
        <v>18</v>
      </c>
    </row>
    <row r="66" spans="1:13" s="7" customFormat="1" ht="20.100000000000001" customHeight="1" x14ac:dyDescent="0.25">
      <c r="A66" s="6">
        <v>44</v>
      </c>
      <c r="B66" s="6" t="s">
        <v>77</v>
      </c>
      <c r="C66" s="6" t="s">
        <v>67</v>
      </c>
      <c r="D66" s="6" t="s">
        <v>67</v>
      </c>
      <c r="E66" s="6" t="s">
        <v>78</v>
      </c>
      <c r="F66" s="46" t="s">
        <v>69</v>
      </c>
      <c r="G66" s="26">
        <v>120</v>
      </c>
      <c r="H66" s="26">
        <v>7517.74</v>
      </c>
      <c r="I66" s="11">
        <f t="shared" ref="I66:I67" si="2">G66*H66</f>
        <v>902128.79999999993</v>
      </c>
      <c r="J66" s="11">
        <f t="shared" ref="J66:J67" si="3">I66*1.2</f>
        <v>1082554.5599999998</v>
      </c>
      <c r="K66" s="12" t="s">
        <v>19</v>
      </c>
      <c r="L66" s="12" t="s">
        <v>70</v>
      </c>
      <c r="M66" s="12" t="s">
        <v>18</v>
      </c>
    </row>
    <row r="67" spans="1:13" s="7" customFormat="1" ht="20.100000000000001" customHeight="1" x14ac:dyDescent="0.25">
      <c r="A67" s="6">
        <v>45</v>
      </c>
      <c r="B67" s="6" t="s">
        <v>77</v>
      </c>
      <c r="C67" s="6" t="s">
        <v>72</v>
      </c>
      <c r="D67" s="6" t="s">
        <v>73</v>
      </c>
      <c r="E67" s="6" t="s">
        <v>79</v>
      </c>
      <c r="F67" s="46" t="s">
        <v>80</v>
      </c>
      <c r="G67" s="26">
        <v>501</v>
      </c>
      <c r="H67" s="26">
        <v>24538.16</v>
      </c>
      <c r="I67" s="11">
        <f t="shared" si="2"/>
        <v>12293618.16</v>
      </c>
      <c r="J67" s="11">
        <f t="shared" si="3"/>
        <v>14752341.791999999</v>
      </c>
      <c r="K67" s="12" t="s">
        <v>19</v>
      </c>
      <c r="L67" s="12" t="s">
        <v>70</v>
      </c>
      <c r="M67" s="12" t="s">
        <v>18</v>
      </c>
    </row>
    <row r="68" spans="1:13" s="7" customFormat="1" ht="20.100000000000001" customHeight="1" x14ac:dyDescent="0.25">
      <c r="A68" s="6">
        <v>46</v>
      </c>
      <c r="B68" s="9" t="s">
        <v>81</v>
      </c>
      <c r="C68" s="10" t="s">
        <v>82</v>
      </c>
      <c r="D68" s="10" t="s">
        <v>83</v>
      </c>
      <c r="E68" s="10" t="s">
        <v>84</v>
      </c>
      <c r="F68" s="47" t="s">
        <v>85</v>
      </c>
      <c r="G68" s="27">
        <v>249</v>
      </c>
      <c r="H68" s="28">
        <v>113.73</v>
      </c>
      <c r="I68" s="11">
        <f>G68*H68</f>
        <v>28318.77</v>
      </c>
      <c r="J68" s="11">
        <f>I68*1.2</f>
        <v>33982.523999999998</v>
      </c>
      <c r="K68" s="12" t="s">
        <v>19</v>
      </c>
      <c r="L68" s="13" t="s">
        <v>86</v>
      </c>
      <c r="M68" s="12" t="s">
        <v>18</v>
      </c>
    </row>
    <row r="69" spans="1:13" s="7" customFormat="1" ht="20.100000000000001" customHeight="1" x14ac:dyDescent="0.25">
      <c r="A69" s="6">
        <v>47</v>
      </c>
      <c r="B69" s="9" t="s">
        <v>81</v>
      </c>
      <c r="C69" s="10" t="s">
        <v>82</v>
      </c>
      <c r="D69" s="10" t="s">
        <v>87</v>
      </c>
      <c r="E69" s="10" t="s">
        <v>84</v>
      </c>
      <c r="F69" s="47" t="s">
        <v>85</v>
      </c>
      <c r="G69" s="27">
        <v>120</v>
      </c>
      <c r="H69" s="28">
        <v>175</v>
      </c>
      <c r="I69" s="11">
        <f>G69*H69</f>
        <v>21000</v>
      </c>
      <c r="J69" s="11">
        <f>I69*1.2</f>
        <v>25200</v>
      </c>
      <c r="K69" s="12" t="s">
        <v>76</v>
      </c>
      <c r="L69" s="13" t="s">
        <v>86</v>
      </c>
      <c r="M69" s="12" t="s">
        <v>18</v>
      </c>
    </row>
    <row r="70" spans="1:13" s="7" customFormat="1" ht="20.100000000000001" customHeight="1" x14ac:dyDescent="0.25">
      <c r="A70" s="6">
        <v>48</v>
      </c>
      <c r="B70" s="9" t="s">
        <v>77</v>
      </c>
      <c r="C70" s="10" t="s">
        <v>88</v>
      </c>
      <c r="D70" s="10" t="s">
        <v>89</v>
      </c>
      <c r="E70" s="10" t="s">
        <v>90</v>
      </c>
      <c r="F70" s="47" t="s">
        <v>91</v>
      </c>
      <c r="G70" s="27">
        <v>2304</v>
      </c>
      <c r="H70" s="28">
        <v>661.69999999999993</v>
      </c>
      <c r="I70" s="11">
        <f t="shared" ref="I70:I71" si="4">G70*H70</f>
        <v>1524556.7999999998</v>
      </c>
      <c r="J70" s="11">
        <f>I70*1.12</f>
        <v>1707503.6159999999</v>
      </c>
      <c r="K70" s="12" t="s">
        <v>92</v>
      </c>
      <c r="L70" s="13" t="s">
        <v>93</v>
      </c>
      <c r="M70" s="12" t="s">
        <v>18</v>
      </c>
    </row>
    <row r="71" spans="1:13" s="7" customFormat="1" ht="20.100000000000001" customHeight="1" x14ac:dyDescent="0.25">
      <c r="A71" s="6">
        <v>49</v>
      </c>
      <c r="B71" s="9" t="s">
        <v>77</v>
      </c>
      <c r="C71" s="10" t="s">
        <v>88</v>
      </c>
      <c r="D71" s="10" t="s">
        <v>94</v>
      </c>
      <c r="E71" s="10" t="s">
        <v>90</v>
      </c>
      <c r="F71" s="47" t="s">
        <v>91</v>
      </c>
      <c r="G71" s="27">
        <v>2304</v>
      </c>
      <c r="H71" s="28">
        <v>661.69999999999993</v>
      </c>
      <c r="I71" s="11">
        <f t="shared" si="4"/>
        <v>1524556.7999999998</v>
      </c>
      <c r="J71" s="11">
        <f>I71*1.12</f>
        <v>1707503.6159999999</v>
      </c>
      <c r="K71" s="12" t="s">
        <v>92</v>
      </c>
      <c r="L71" s="13" t="s">
        <v>93</v>
      </c>
      <c r="M71" s="12" t="s">
        <v>18</v>
      </c>
    </row>
    <row r="72" spans="1:13" ht="20.100000000000001" customHeight="1" x14ac:dyDescent="0.25">
      <c r="A72" s="8">
        <v>50</v>
      </c>
      <c r="B72" s="9" t="s">
        <v>71</v>
      </c>
      <c r="C72" s="10" t="s">
        <v>67</v>
      </c>
      <c r="D72" s="10" t="s">
        <v>67</v>
      </c>
      <c r="E72" s="10" t="s">
        <v>98</v>
      </c>
      <c r="F72" s="47" t="s">
        <v>95</v>
      </c>
      <c r="G72" s="27">
        <v>4222</v>
      </c>
      <c r="H72" s="29">
        <v>2992.74</v>
      </c>
      <c r="I72" s="11">
        <f>H72*G72</f>
        <v>12635348.279999999</v>
      </c>
      <c r="J72" s="11">
        <f>I72*1.12</f>
        <v>14151590.0736</v>
      </c>
      <c r="K72" s="12" t="s">
        <v>96</v>
      </c>
      <c r="L72" s="13" t="s">
        <v>70</v>
      </c>
      <c r="M72" s="12" t="s">
        <v>18</v>
      </c>
    </row>
    <row r="73" spans="1:13" ht="20.100000000000001" customHeight="1" x14ac:dyDescent="0.25">
      <c r="A73" s="8">
        <v>51</v>
      </c>
      <c r="B73" s="9" t="s">
        <v>71</v>
      </c>
      <c r="C73" s="10" t="s">
        <v>72</v>
      </c>
      <c r="D73" s="10" t="s">
        <v>73</v>
      </c>
      <c r="E73" s="10" t="s">
        <v>74</v>
      </c>
      <c r="F73" s="47" t="s">
        <v>75</v>
      </c>
      <c r="G73" s="27">
        <v>6883</v>
      </c>
      <c r="H73" s="29">
        <v>11946.9</v>
      </c>
      <c r="I73" s="11">
        <f>H73*G73</f>
        <v>82230512.700000003</v>
      </c>
      <c r="J73" s="11">
        <f>I73*1.12</f>
        <v>92098174.224000007</v>
      </c>
      <c r="K73" s="12" t="s">
        <v>97</v>
      </c>
      <c r="L73" s="13" t="s">
        <v>70</v>
      </c>
      <c r="M73" s="12" t="s">
        <v>18</v>
      </c>
    </row>
    <row r="74" spans="1:13" ht="20.100000000000001" customHeight="1" x14ac:dyDescent="0.25">
      <c r="A74" s="8">
        <v>52</v>
      </c>
      <c r="B74" s="6" t="s">
        <v>99</v>
      </c>
      <c r="C74" s="13" t="s">
        <v>67</v>
      </c>
      <c r="D74" s="13" t="s">
        <v>67</v>
      </c>
      <c r="E74" s="13" t="s">
        <v>100</v>
      </c>
      <c r="F74" s="46" t="s">
        <v>95</v>
      </c>
      <c r="G74" s="30">
        <v>2928</v>
      </c>
      <c r="H74" s="26">
        <v>1792.57</v>
      </c>
      <c r="I74" s="19">
        <f>G74*H74</f>
        <v>5248644.96</v>
      </c>
      <c r="J74" s="19">
        <f>I74*1.2</f>
        <v>6298373.9519999996</v>
      </c>
      <c r="K74" s="24" t="s">
        <v>96</v>
      </c>
      <c r="L74" s="12" t="s">
        <v>70</v>
      </c>
      <c r="M74" s="9" t="s">
        <v>18</v>
      </c>
    </row>
    <row r="75" spans="1:13" ht="20.100000000000001" customHeight="1" x14ac:dyDescent="0.25">
      <c r="A75" s="8">
        <v>53</v>
      </c>
      <c r="B75" s="6" t="s">
        <v>99</v>
      </c>
      <c r="C75" s="6" t="s">
        <v>72</v>
      </c>
      <c r="D75" s="6" t="s">
        <v>73</v>
      </c>
      <c r="E75" s="13" t="s">
        <v>101</v>
      </c>
      <c r="F75" s="46" t="s">
        <v>75</v>
      </c>
      <c r="G75" s="26">
        <v>8784</v>
      </c>
      <c r="H75" s="26">
        <v>10117.93</v>
      </c>
      <c r="I75" s="11">
        <f>G75*H75</f>
        <v>88875897.120000005</v>
      </c>
      <c r="J75" s="11">
        <f>I75*1.2</f>
        <v>106651076.544</v>
      </c>
      <c r="K75" s="12" t="s">
        <v>97</v>
      </c>
      <c r="L75" s="12" t="s">
        <v>70</v>
      </c>
      <c r="M75" s="12" t="s">
        <v>18</v>
      </c>
    </row>
    <row r="76" spans="1:13" ht="20.100000000000001" customHeight="1" x14ac:dyDescent="0.25">
      <c r="A76" s="3" t="s">
        <v>16</v>
      </c>
      <c r="B76" s="2"/>
      <c r="C76" s="2"/>
      <c r="D76" s="2"/>
      <c r="E76" s="2"/>
      <c r="F76" s="48"/>
      <c r="G76" s="48"/>
      <c r="H76" s="48"/>
      <c r="I76" s="20">
        <f>SUM(I23:I75)</f>
        <v>23981023243.843796</v>
      </c>
      <c r="J76" s="20">
        <f>SUM(J23:J75)</f>
        <v>26872452986.065868</v>
      </c>
      <c r="K76" s="2"/>
      <c r="L76" s="2"/>
      <c r="M76" s="2"/>
    </row>
    <row r="77" spans="1:13" ht="20.100000000000001" customHeight="1" x14ac:dyDescent="0.25">
      <c r="A77" s="18" t="s">
        <v>17</v>
      </c>
      <c r="B77" s="2"/>
      <c r="C77" s="2"/>
      <c r="D77" s="2"/>
      <c r="E77" s="2"/>
      <c r="F77" s="2"/>
      <c r="G77" s="2"/>
      <c r="H77" s="2"/>
      <c r="I77" s="21">
        <f>I21+I76</f>
        <v>65202552806.43766</v>
      </c>
      <c r="J77" s="21">
        <f>J21+J76</f>
        <v>73040566096.171005</v>
      </c>
      <c r="K77" s="2"/>
      <c r="L77" s="2"/>
      <c r="M77" s="2"/>
    </row>
  </sheetData>
  <mergeCells count="21">
    <mergeCell ref="K11:K13"/>
    <mergeCell ref="L11:L13"/>
    <mergeCell ref="M11:M13"/>
    <mergeCell ref="I1:J1"/>
    <mergeCell ref="I2:J2"/>
    <mergeCell ref="I3:J3"/>
    <mergeCell ref="I4:J4"/>
    <mergeCell ref="I5:J5"/>
    <mergeCell ref="I6:J6"/>
    <mergeCell ref="I7:J7"/>
    <mergeCell ref="A11:A13"/>
    <mergeCell ref="B11:B13"/>
    <mergeCell ref="C11:C13"/>
    <mergeCell ref="H12:H13"/>
    <mergeCell ref="I12:I13"/>
    <mergeCell ref="G11:J11"/>
    <mergeCell ref="G12:G13"/>
    <mergeCell ref="D11:D13"/>
    <mergeCell ref="E11:E13"/>
    <mergeCell ref="F11:F13"/>
    <mergeCell ref="J12:J13"/>
  </mergeCells>
  <pageMargins left="0.51181102362204722" right="0.31496062992125984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2024-12-02T05:59:53Z</dcterms:modified>
</cp:coreProperties>
</file>